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Soupis prací\"/>
    </mc:Choice>
  </mc:AlternateContent>
  <bookViews>
    <workbookView xWindow="-120" yWindow="-120" windowWidth="29040" windowHeight="15840"/>
  </bookViews>
  <sheets>
    <sheet name="SO 11-11-01" sheetId="8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1" i="8" l="1"/>
  <c r="O101" i="8" s="1"/>
  <c r="I96" i="8"/>
  <c r="O96" i="8" s="1"/>
  <c r="I92" i="8"/>
  <c r="O92" i="8" s="1"/>
  <c r="I88" i="8"/>
  <c r="O88" i="8" s="1"/>
  <c r="I84" i="8"/>
  <c r="O84" i="8" s="1"/>
  <c r="I80" i="8"/>
  <c r="O80" i="8" s="1"/>
  <c r="I76" i="8"/>
  <c r="I75" i="8" s="1"/>
  <c r="I71" i="8"/>
  <c r="O71" i="8" s="1"/>
  <c r="I67" i="8"/>
  <c r="O67" i="8" s="1"/>
  <c r="I63" i="8"/>
  <c r="O63" i="8" s="1"/>
  <c r="I59" i="8"/>
  <c r="O59" i="8" s="1"/>
  <c r="I55" i="8"/>
  <c r="O55" i="8" s="1"/>
  <c r="I51" i="8"/>
  <c r="O51" i="8" s="1"/>
  <c r="I47" i="8"/>
  <c r="O47" i="8" s="1"/>
  <c r="I42" i="8"/>
  <c r="O42" i="8" s="1"/>
  <c r="I37" i="8"/>
  <c r="O37" i="8" s="1"/>
  <c r="I33" i="8"/>
  <c r="I32" i="8" s="1"/>
  <c r="I28" i="8"/>
  <c r="O28" i="8" s="1"/>
  <c r="I24" i="8"/>
  <c r="O24" i="8" s="1"/>
  <c r="I19" i="8"/>
  <c r="O19" i="8" s="1"/>
  <c r="I15" i="8"/>
  <c r="O15" i="8" s="1"/>
  <c r="I9" i="8"/>
  <c r="O9" i="8" s="1"/>
  <c r="O76" i="8" l="1"/>
  <c r="O33" i="8"/>
  <c r="I41" i="8"/>
  <c r="I8" i="8"/>
  <c r="I3" i="8" l="1"/>
</calcChain>
</file>

<file path=xl/sharedStrings.xml><?xml version="1.0" encoding="utf-8"?>
<sst xmlns="http://schemas.openxmlformats.org/spreadsheetml/2006/main" count="286" uniqueCount="110">
  <si>
    <t>EstiCon</t>
  </si>
  <si>
    <t xml:space="preserve">Firma: </t>
  </si>
  <si>
    <t>Soupis prací objektu</t>
  </si>
  <si>
    <t>S</t>
  </si>
  <si>
    <t>Stavba:</t>
  </si>
  <si>
    <t>2003194-01</t>
  </si>
  <si>
    <t>Rekonstrukce TZZ Hlubočky - Hrubá Voda včetně PZS a přejezdu (P7535) v km 17,872 trati Olomouc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</si>
  <si>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</si>
  <si>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</si>
  <si>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</si>
  <si>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</si>
  <si>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</si>
  <si>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</si>
  <si>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</si>
  <si>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</si>
  <si>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</si>
  <si>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</si>
  <si>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</si>
  <si>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</si>
  <si>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</si>
  <si>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P</t>
  </si>
  <si>
    <t/>
  </si>
  <si>
    <t>KPL</t>
  </si>
  <si>
    <t>PP</t>
  </si>
  <si>
    <t>TS</t>
  </si>
  <si>
    <t>KUS</t>
  </si>
  <si>
    <t>1</t>
  </si>
  <si>
    <t>Zemní práce</t>
  </si>
  <si>
    <t>M3</t>
  </si>
  <si>
    <t>VV</t>
  </si>
  <si>
    <t>M</t>
  </si>
  <si>
    <t>M2</t>
  </si>
  <si>
    <t xml:space="preserve"> 5.000000 = 5,000 [A]</t>
  </si>
  <si>
    <t xml:space="preserve"> 1.000000 = 1,000 [A]</t>
  </si>
  <si>
    <t xml:space="preserve"> 2.000000 = 2,000 [A]</t>
  </si>
  <si>
    <t>T</t>
  </si>
  <si>
    <t>2940</t>
  </si>
  <si>
    <t>923821</t>
  </si>
  <si>
    <t>SLOUPEK DN 60 PRO NÁVĚST</t>
  </si>
  <si>
    <t>tkm</t>
  </si>
  <si>
    <t>SO 11-11-01</t>
  </si>
  <si>
    <t>Železniční spodek v km 17,872</t>
  </si>
  <si>
    <t>015113_R</t>
  </si>
  <si>
    <t>POPLATKY ZA LIKVIDACŮ ODPADŮ NEKONTAMINOVANÝCH - 17 05 04  VYTĚŽENÉ ZEMINY A HORNINY -  III. TŘÍDA - TĚŽITELNOSTI - včetně dopravy, zemina</t>
  </si>
  <si>
    <t xml:space="preserve"> "1: (1,3*1*1)*2*2,1"</t>
  </si>
  <si>
    <t xml:space="preserve"> "2: (2,9+2,5)*0,2*25*2,1"</t>
  </si>
  <si>
    <t xml:space="preserve"> "3: (0,05+0,05+5,4*0,05)/2*5,4*25*2,1"</t>
  </si>
  <si>
    <t>015320_R</t>
  </si>
  <si>
    <t>POPLATKY ZA LIKVIDACŮ ODPADŮ NEKONTAMINOVANÝCH - 17 05 04  STÁVAJÍCÍ SYPANÝ MATERIÁL Z NÁSTUPIŠŤ - včetně dopravy</t>
  </si>
  <si>
    <t xml:space="preserve"> "1: (30+8)*0.8*2.05"</t>
  </si>
  <si>
    <t>12393</t>
  </si>
  <si>
    <t>ODKOP PRO SPOD STAVBU SILNIC A ŽELEZNIC TŘ. III</t>
  </si>
  <si>
    <t xml:space="preserve"> "1: (2,5+2,9)*25*0,2"</t>
  </si>
  <si>
    <t xml:space="preserve"> "2: (0,05+0,05+5,4*0,05)/2*5,4*25"</t>
  </si>
  <si>
    <t>13393</t>
  </si>
  <si>
    <t>HLOUBENÍ ŠACHET ZAPAŽ I NEPAŽ TŘ. III</t>
  </si>
  <si>
    <t xml:space="preserve"> "1: (1.3*1*1)*2"</t>
  </si>
  <si>
    <t>OSTATNÍ POŽADAVKY - VYPRACOVÁNÍ DOKUMENTACE - objízdná trasa-doplňkový geotechnický průzkum</t>
  </si>
  <si>
    <t>56</t>
  </si>
  <si>
    <t>Podkladní vrstvy komunikací, letišť a ploch</t>
  </si>
  <si>
    <t>18120</t>
  </si>
  <si>
    <t>ÚPRAVA PLÁNĚ SE ZHUTNĚNÍM V HORNINĚ TŘ. II</t>
  </si>
  <si>
    <t xml:space="preserve"> "1: (2.4+2.5)*25"</t>
  </si>
  <si>
    <t>501301</t>
  </si>
  <si>
    <t>ZŘÍZENÍ KONSTRUKČNÍ VRSTVY TĚLESA ŽELEZNIČNÍHO SPODKU Z MINERÁLNÍCH SMĚSÍ NOVÉ - ŠD 0/32</t>
  </si>
  <si>
    <t xml:space="preserve"> "1: (2,5+2,4)*25*0,2"</t>
  </si>
  <si>
    <t>8</t>
  </si>
  <si>
    <t>Trubní vedení</t>
  </si>
  <si>
    <t>17511</t>
  </si>
  <si>
    <t>OBSYP POTRUBÍ A OBJEKTŮ SE ZHUTNĚNÍM</t>
  </si>
  <si>
    <t xml:space="preserve"> "1: 0,2*0,35*(5+5+19)"</t>
  </si>
  <si>
    <t xml:space="preserve"> "2: 0,25*0.4*(19+19)"</t>
  </si>
  <si>
    <t>17581</t>
  </si>
  <si>
    <t>OBSYP POTRUBÍ A OBJEKTŮ Z NAKUPOVANÝCH MATERIÁLŮ</t>
  </si>
  <si>
    <t xml:space="preserve"> "1: 2*(0,2*1*1)+2*(1.3*1*1-pi*0,22*0,22*1,3)"</t>
  </si>
  <si>
    <t>212637</t>
  </si>
  <si>
    <t>TRATIVODY KOMPL Z TRUB Z PLAST HM DN DO 150MM, RÝHA TŘ III</t>
  </si>
  <si>
    <t xml:space="preserve"> "1: 25+8"</t>
  </si>
  <si>
    <t>87633</t>
  </si>
  <si>
    <t>CHRÁNIČKY Z TRUB PLASTOVÝCH DN DO 150MM</t>
  </si>
  <si>
    <t xml:space="preserve"> "1: 5*2+19"</t>
  </si>
  <si>
    <t>87634</t>
  </si>
  <si>
    <t>CHRÁNIČKY Z TRUB PLASTOVÝCH DN DO 200MM</t>
  </si>
  <si>
    <t xml:space="preserve"> "1: 19*2"</t>
  </si>
  <si>
    <t>894846</t>
  </si>
  <si>
    <t>ŠACHTY KANALIZAČNÍ PLASTOVÉ D 400MM</t>
  </si>
  <si>
    <t>89536</t>
  </si>
  <si>
    <t>DRENÁŽNÍ VÝUSŤ Z PROST BETONU</t>
  </si>
  <si>
    <t>899523</t>
  </si>
  <si>
    <t>OBETONOVÁNÍ POTRUBÍ Z PROSTÉHO BETONU DO C16/20</t>
  </si>
  <si>
    <t xml:space="preserve"> "1: 0,5*0,1*10,5+(0,5*0,1-(3,14*0,075*0,075)/2)*10,5"</t>
  </si>
  <si>
    <t>92</t>
  </si>
  <si>
    <t>Doplňující konstrukce a práce železniční</t>
  </si>
  <si>
    <t>12373</t>
  </si>
  <si>
    <t>ODKOP PRO SPOD STAVBU SILNIC A ŽELEZNIC TŘ. I</t>
  </si>
  <si>
    <t xml:space="preserve"> "1: (30+8)*0.8+5*0,8"</t>
  </si>
  <si>
    <t>17110</t>
  </si>
  <si>
    <t>ULOŽENÍ SYPANINY DO NÁSYPŮ SE ZHUTNĚNÍM</t>
  </si>
  <si>
    <t xml:space="preserve"> "1: 5*0,8"</t>
  </si>
  <si>
    <t>923711</t>
  </si>
  <si>
    <t>TABULE VELIKOSTI 2700X600 MM "NÁZEV STANICE" (NA OCELOVÝCH SLOUPCÍCH)</t>
  </si>
  <si>
    <t>924322</t>
  </si>
  <si>
    <t>NÁSTUPIŠTĚ SUDOP DO 300 MM S U 65, ZADNÍ HRANA NA OPĚŘE Z DRTI S KONZOLOVÝMI DESKAMI 145/150 Z - UŽITÉHO MATERIÁLU - zpětná montáž části nástupiště  v</t>
  </si>
  <si>
    <t>965521</t>
  </si>
  <si>
    <t>ROZEBRÁNÍ NÁSTUPIŠTĚ TYPU SUDOP</t>
  </si>
  <si>
    <t xml:space="preserve"> "1: 30+8"</t>
  </si>
  <si>
    <t xml:space="preserve"> "2: 5"</t>
  </si>
  <si>
    <t>965522</t>
  </si>
  <si>
    <t>ROZEBRÁNÍ NÁSTUPIŠTĚ TYPU SUDOP - ODVOZ (NA LIKVIDACI ODPADŮ NEBO JINÉ URČENÉ MÍSTO)</t>
  </si>
  <si>
    <t xml:space="preserve"> "1: 38*0,582*20"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</si>
</sst>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3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0" fontId="5" fillId="3" borderId="2" xfId="4" applyFill="1" applyBorder="1">
      <alignment horizontal="center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4"/>
  <sheetViews>
    <sheetView tabSelected="1" topLeftCell="B1" workbookViewId="0">
      <selection activeCell="H107" sqref="H107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1" t="s">
        <v>5</v>
      </c>
      <c r="D3" s="22"/>
      <c r="E3" s="5" t="s">
        <v>6</v>
      </c>
      <c r="F3" s="2"/>
      <c r="G3" s="2"/>
      <c r="H3" s="6" t="s">
        <v>40</v>
      </c>
      <c r="I3" s="7">
        <f>SUMIFS(I8:I104,A8:A104,"SD")</f>
        <v>0</v>
      </c>
      <c r="O3">
        <v>0</v>
      </c>
      <c r="P3">
        <v>2</v>
      </c>
    </row>
    <row r="4" spans="1:16" x14ac:dyDescent="0.25">
      <c r="A4" t="s">
        <v>7</v>
      </c>
      <c r="B4" s="5" t="s">
        <v>8</v>
      </c>
      <c r="C4" s="21" t="s">
        <v>40</v>
      </c>
      <c r="D4" s="22"/>
      <c r="E4" s="5" t="s">
        <v>41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0" t="s">
        <v>9</v>
      </c>
      <c r="B5" s="20" t="s">
        <v>10</v>
      </c>
      <c r="C5" s="20" t="s">
        <v>11</v>
      </c>
      <c r="D5" s="20" t="s">
        <v>12</v>
      </c>
      <c r="E5" s="20" t="s">
        <v>13</v>
      </c>
      <c r="F5" s="20" t="s">
        <v>14</v>
      </c>
      <c r="G5" s="20" t="s">
        <v>15</v>
      </c>
      <c r="H5" s="20" t="s">
        <v>16</v>
      </c>
      <c r="I5" s="20"/>
      <c r="O5">
        <v>0.21</v>
      </c>
    </row>
    <row r="6" spans="1:16" x14ac:dyDescent="0.25">
      <c r="A6" s="20"/>
      <c r="B6" s="20"/>
      <c r="C6" s="20"/>
      <c r="D6" s="20"/>
      <c r="E6" s="20"/>
      <c r="F6" s="20"/>
      <c r="G6" s="20"/>
      <c r="H6" s="8" t="s">
        <v>17</v>
      </c>
      <c r="I6" s="8" t="s">
        <v>18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19</v>
      </c>
      <c r="B8" s="9"/>
      <c r="C8" s="10" t="s">
        <v>26</v>
      </c>
      <c r="D8" s="9"/>
      <c r="E8" s="9" t="s">
        <v>27</v>
      </c>
      <c r="F8" s="9"/>
      <c r="G8" s="9"/>
      <c r="H8" s="9"/>
      <c r="I8" s="11">
        <f>SUMIFS(I9:I31,A9:A31,"P")</f>
        <v>0</v>
      </c>
    </row>
    <row r="9" spans="1:16" ht="45" x14ac:dyDescent="0.25">
      <c r="A9" s="12" t="s">
        <v>20</v>
      </c>
      <c r="B9" s="12">
        <v>1</v>
      </c>
      <c r="C9" s="13" t="s">
        <v>42</v>
      </c>
      <c r="D9" s="12" t="s">
        <v>21</v>
      </c>
      <c r="E9" s="14" t="s">
        <v>43</v>
      </c>
      <c r="F9" s="15" t="s">
        <v>35</v>
      </c>
      <c r="G9" s="16">
        <v>114.608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23</v>
      </c>
      <c r="B10" s="12"/>
      <c r="C10" s="12"/>
      <c r="D10" s="12"/>
      <c r="E10" s="14" t="s">
        <v>21</v>
      </c>
      <c r="F10" s="12"/>
      <c r="G10" s="12"/>
      <c r="H10" s="12"/>
      <c r="I10" s="12"/>
    </row>
    <row r="11" spans="1:16" x14ac:dyDescent="0.25">
      <c r="A11" s="12" t="s">
        <v>29</v>
      </c>
      <c r="B11" s="12"/>
      <c r="C11" s="12"/>
      <c r="D11" s="12"/>
      <c r="E11" s="19" t="s">
        <v>44</v>
      </c>
      <c r="F11" s="12"/>
      <c r="G11" s="12"/>
      <c r="H11" s="12"/>
      <c r="I11" s="12"/>
    </row>
    <row r="12" spans="1:16" x14ac:dyDescent="0.25">
      <c r="A12" s="12" t="s">
        <v>29</v>
      </c>
      <c r="B12" s="12"/>
      <c r="C12" s="12"/>
      <c r="D12" s="12"/>
      <c r="E12" s="19" t="s">
        <v>45</v>
      </c>
      <c r="F12" s="12"/>
      <c r="G12" s="12"/>
      <c r="H12" s="12"/>
      <c r="I12" s="12"/>
    </row>
    <row r="13" spans="1:16" x14ac:dyDescent="0.25">
      <c r="A13" s="12" t="s">
        <v>29</v>
      </c>
      <c r="B13" s="12"/>
      <c r="C13" s="12"/>
      <c r="D13" s="12"/>
      <c r="E13" s="19" t="s">
        <v>46</v>
      </c>
      <c r="F13" s="12"/>
      <c r="G13" s="12"/>
      <c r="H13" s="12"/>
      <c r="I13" s="12"/>
    </row>
    <row r="14" spans="1:16" x14ac:dyDescent="0.25">
      <c r="A14" s="12" t="s">
        <v>24</v>
      </c>
      <c r="B14" s="12"/>
      <c r="C14" s="12"/>
      <c r="D14" s="12"/>
      <c r="E14" s="14" t="s">
        <v>21</v>
      </c>
      <c r="F14" s="12"/>
      <c r="G14" s="12"/>
      <c r="H14" s="12"/>
      <c r="I14" s="12"/>
    </row>
    <row r="15" spans="1:16" ht="30" x14ac:dyDescent="0.25">
      <c r="A15" s="12" t="s">
        <v>20</v>
      </c>
      <c r="B15" s="12">
        <v>2</v>
      </c>
      <c r="C15" s="13" t="s">
        <v>47</v>
      </c>
      <c r="D15" s="12" t="s">
        <v>21</v>
      </c>
      <c r="E15" s="14" t="s">
        <v>48</v>
      </c>
      <c r="F15" s="15" t="s">
        <v>35</v>
      </c>
      <c r="G15" s="16">
        <v>62.32</v>
      </c>
      <c r="H15" s="17">
        <v>0</v>
      </c>
      <c r="I15" s="17">
        <f>ROUND(G15*H15,P4)</f>
        <v>0</v>
      </c>
      <c r="O15" s="18">
        <f>I15*0.21</f>
        <v>0</v>
      </c>
      <c r="P15">
        <v>3</v>
      </c>
    </row>
    <row r="16" spans="1:16" x14ac:dyDescent="0.25">
      <c r="A16" s="12" t="s">
        <v>23</v>
      </c>
      <c r="B16" s="12"/>
      <c r="C16" s="12"/>
      <c r="D16" s="12"/>
      <c r="E16" s="14" t="s">
        <v>21</v>
      </c>
      <c r="F16" s="12"/>
      <c r="G16" s="12"/>
      <c r="H16" s="12"/>
      <c r="I16" s="12"/>
    </row>
    <row r="17" spans="1:16" x14ac:dyDescent="0.25">
      <c r="A17" s="12" t="s">
        <v>29</v>
      </c>
      <c r="B17" s="12"/>
      <c r="C17" s="12"/>
      <c r="D17" s="12"/>
      <c r="E17" s="19" t="s">
        <v>49</v>
      </c>
      <c r="F17" s="12"/>
      <c r="G17" s="12"/>
      <c r="H17" s="12"/>
      <c r="I17" s="12"/>
    </row>
    <row r="18" spans="1:16" x14ac:dyDescent="0.25">
      <c r="A18" s="12" t="s">
        <v>24</v>
      </c>
      <c r="B18" s="12"/>
      <c r="C18" s="12"/>
      <c r="D18" s="12"/>
      <c r="E18" s="14" t="s">
        <v>21</v>
      </c>
      <c r="F18" s="12"/>
      <c r="G18" s="12"/>
      <c r="H18" s="12"/>
      <c r="I18" s="12"/>
    </row>
    <row r="19" spans="1:16" x14ac:dyDescent="0.25">
      <c r="A19" s="12" t="s">
        <v>20</v>
      </c>
      <c r="B19" s="12">
        <v>3</v>
      </c>
      <c r="C19" s="13" t="s">
        <v>50</v>
      </c>
      <c r="D19" s="12" t="s">
        <v>21</v>
      </c>
      <c r="E19" s="14" t="s">
        <v>51</v>
      </c>
      <c r="F19" s="15" t="s">
        <v>28</v>
      </c>
      <c r="G19" s="16">
        <v>51.975000000000001</v>
      </c>
      <c r="H19" s="17">
        <v>0</v>
      </c>
      <c r="I19" s="17">
        <f>ROUND(G19*H19,P4)</f>
        <v>0</v>
      </c>
      <c r="O19" s="18">
        <f>I19*0.21</f>
        <v>0</v>
      </c>
      <c r="P19">
        <v>3</v>
      </c>
    </row>
    <row r="20" spans="1:16" x14ac:dyDescent="0.25">
      <c r="A20" s="12" t="s">
        <v>23</v>
      </c>
      <c r="B20" s="12"/>
      <c r="C20" s="12"/>
      <c r="D20" s="12"/>
      <c r="E20" s="14" t="s">
        <v>21</v>
      </c>
      <c r="F20" s="12"/>
      <c r="G20" s="12"/>
      <c r="H20" s="12"/>
      <c r="I20" s="12"/>
    </row>
    <row r="21" spans="1:16" x14ac:dyDescent="0.25">
      <c r="A21" s="12" t="s">
        <v>29</v>
      </c>
      <c r="B21" s="12"/>
      <c r="C21" s="12"/>
      <c r="D21" s="12"/>
      <c r="E21" s="19" t="s">
        <v>52</v>
      </c>
      <c r="F21" s="12"/>
      <c r="G21" s="12"/>
      <c r="H21" s="12"/>
      <c r="I21" s="12"/>
    </row>
    <row r="22" spans="1:16" x14ac:dyDescent="0.25">
      <c r="A22" s="12" t="s">
        <v>29</v>
      </c>
      <c r="B22" s="12"/>
      <c r="C22" s="12"/>
      <c r="D22" s="12"/>
      <c r="E22" s="19" t="s">
        <v>53</v>
      </c>
      <c r="F22" s="12"/>
      <c r="G22" s="12"/>
      <c r="H22" s="12"/>
      <c r="I22" s="12"/>
    </row>
    <row r="23" spans="1:16" x14ac:dyDescent="0.25">
      <c r="A23" s="12" t="s">
        <v>24</v>
      </c>
      <c r="B23" s="12"/>
      <c r="C23" s="12"/>
      <c r="D23" s="12"/>
      <c r="E23" s="14" t="s">
        <v>21</v>
      </c>
      <c r="F23" s="12"/>
      <c r="G23" s="12"/>
      <c r="H23" s="12"/>
      <c r="I23" s="12"/>
    </row>
    <row r="24" spans="1:16" x14ac:dyDescent="0.25">
      <c r="A24" s="12" t="s">
        <v>20</v>
      </c>
      <c r="B24" s="12">
        <v>4</v>
      </c>
      <c r="C24" s="13" t="s">
        <v>54</v>
      </c>
      <c r="D24" s="12" t="s">
        <v>21</v>
      </c>
      <c r="E24" s="14" t="s">
        <v>55</v>
      </c>
      <c r="F24" s="15" t="s">
        <v>28</v>
      </c>
      <c r="G24" s="16">
        <v>2.6</v>
      </c>
      <c r="H24" s="17">
        <v>0</v>
      </c>
      <c r="I24" s="17">
        <f>ROUND(G24*H24,P4)</f>
        <v>0</v>
      </c>
      <c r="O24" s="18">
        <f>I24*0.21</f>
        <v>0</v>
      </c>
      <c r="P24">
        <v>3</v>
      </c>
    </row>
    <row r="25" spans="1:16" x14ac:dyDescent="0.25">
      <c r="A25" s="12" t="s">
        <v>23</v>
      </c>
      <c r="B25" s="12"/>
      <c r="C25" s="12"/>
      <c r="D25" s="12"/>
      <c r="E25" s="14" t="s">
        <v>21</v>
      </c>
      <c r="F25" s="12"/>
      <c r="G25" s="12"/>
      <c r="H25" s="12"/>
      <c r="I25" s="12"/>
    </row>
    <row r="26" spans="1:16" x14ac:dyDescent="0.25">
      <c r="A26" s="12" t="s">
        <v>29</v>
      </c>
      <c r="B26" s="12"/>
      <c r="C26" s="12"/>
      <c r="D26" s="12"/>
      <c r="E26" s="19" t="s">
        <v>56</v>
      </c>
      <c r="F26" s="12"/>
      <c r="G26" s="12"/>
      <c r="H26" s="12"/>
      <c r="I26" s="12"/>
    </row>
    <row r="27" spans="1:16" x14ac:dyDescent="0.25">
      <c r="A27" s="12" t="s">
        <v>24</v>
      </c>
      <c r="B27" s="12"/>
      <c r="C27" s="12"/>
      <c r="D27" s="12"/>
      <c r="E27" s="14" t="s">
        <v>21</v>
      </c>
      <c r="F27" s="12"/>
      <c r="G27" s="12"/>
      <c r="H27" s="12"/>
      <c r="I27" s="12"/>
    </row>
    <row r="28" spans="1:16" ht="30" x14ac:dyDescent="0.25">
      <c r="A28" s="12" t="s">
        <v>20</v>
      </c>
      <c r="B28" s="12">
        <v>5</v>
      </c>
      <c r="C28" s="13" t="s">
        <v>36</v>
      </c>
      <c r="D28" s="12" t="s">
        <v>21</v>
      </c>
      <c r="E28" s="14" t="s">
        <v>57</v>
      </c>
      <c r="F28" s="15" t="s">
        <v>22</v>
      </c>
      <c r="G28" s="16">
        <v>1</v>
      </c>
      <c r="H28" s="17">
        <v>0</v>
      </c>
      <c r="I28" s="17">
        <f>ROUND(G28*H28,P4)</f>
        <v>0</v>
      </c>
      <c r="O28" s="18">
        <f>I28*0.21</f>
        <v>0</v>
      </c>
      <c r="P28">
        <v>3</v>
      </c>
    </row>
    <row r="29" spans="1:16" x14ac:dyDescent="0.25">
      <c r="A29" s="12" t="s">
        <v>23</v>
      </c>
      <c r="B29" s="12"/>
      <c r="C29" s="12"/>
      <c r="D29" s="12"/>
      <c r="E29" s="14" t="s">
        <v>21</v>
      </c>
      <c r="F29" s="12"/>
      <c r="G29" s="12"/>
      <c r="H29" s="12"/>
      <c r="I29" s="12"/>
    </row>
    <row r="30" spans="1:16" x14ac:dyDescent="0.25">
      <c r="A30" s="12" t="s">
        <v>29</v>
      </c>
      <c r="B30" s="12"/>
      <c r="C30" s="12"/>
      <c r="D30" s="12"/>
      <c r="E30" s="19" t="s">
        <v>33</v>
      </c>
      <c r="F30" s="12"/>
      <c r="G30" s="12"/>
      <c r="H30" s="12"/>
      <c r="I30" s="12"/>
    </row>
    <row r="31" spans="1:16" x14ac:dyDescent="0.25">
      <c r="A31" s="12" t="s">
        <v>24</v>
      </c>
      <c r="B31" s="12"/>
      <c r="C31" s="12"/>
      <c r="D31" s="12"/>
      <c r="E31" s="14" t="s">
        <v>21</v>
      </c>
      <c r="F31" s="12"/>
      <c r="G31" s="12"/>
      <c r="H31" s="12"/>
      <c r="I31" s="12"/>
    </row>
    <row r="32" spans="1:16" x14ac:dyDescent="0.25">
      <c r="A32" s="9" t="s">
        <v>19</v>
      </c>
      <c r="B32" s="9"/>
      <c r="C32" s="10" t="s">
        <v>58</v>
      </c>
      <c r="D32" s="9"/>
      <c r="E32" s="9" t="s">
        <v>59</v>
      </c>
      <c r="F32" s="9"/>
      <c r="G32" s="9"/>
      <c r="H32" s="9"/>
      <c r="I32" s="11">
        <f>SUMIFS(I33:I40,A33:A40,"P")</f>
        <v>0</v>
      </c>
    </row>
    <row r="33" spans="1:16" x14ac:dyDescent="0.25">
      <c r="A33" s="12" t="s">
        <v>20</v>
      </c>
      <c r="B33" s="12">
        <v>6</v>
      </c>
      <c r="C33" s="13" t="s">
        <v>60</v>
      </c>
      <c r="D33" s="12" t="s">
        <v>21</v>
      </c>
      <c r="E33" s="14" t="s">
        <v>61</v>
      </c>
      <c r="F33" s="15" t="s">
        <v>31</v>
      </c>
      <c r="G33" s="16">
        <v>122.5</v>
      </c>
      <c r="H33" s="17">
        <v>0</v>
      </c>
      <c r="I33" s="17">
        <f>ROUND(G33*H33,P4)</f>
        <v>0</v>
      </c>
      <c r="O33" s="18">
        <f>I33*0.21</f>
        <v>0</v>
      </c>
      <c r="P33">
        <v>3</v>
      </c>
    </row>
    <row r="34" spans="1:16" x14ac:dyDescent="0.25">
      <c r="A34" s="12" t="s">
        <v>23</v>
      </c>
      <c r="B34" s="12"/>
      <c r="C34" s="12"/>
      <c r="D34" s="12"/>
      <c r="E34" s="14" t="s">
        <v>21</v>
      </c>
      <c r="F34" s="12"/>
      <c r="G34" s="12"/>
      <c r="H34" s="12"/>
      <c r="I34" s="12"/>
    </row>
    <row r="35" spans="1:16" x14ac:dyDescent="0.25">
      <c r="A35" s="12" t="s">
        <v>29</v>
      </c>
      <c r="B35" s="12"/>
      <c r="C35" s="12"/>
      <c r="D35" s="12"/>
      <c r="E35" s="19" t="s">
        <v>62</v>
      </c>
      <c r="F35" s="12"/>
      <c r="G35" s="12"/>
      <c r="H35" s="12"/>
      <c r="I35" s="12"/>
    </row>
    <row r="36" spans="1:16" x14ac:dyDescent="0.25">
      <c r="A36" s="12" t="s">
        <v>24</v>
      </c>
      <c r="B36" s="12"/>
      <c r="C36" s="12"/>
      <c r="D36" s="12"/>
      <c r="E36" s="14" t="s">
        <v>21</v>
      </c>
      <c r="F36" s="12"/>
      <c r="G36" s="12"/>
      <c r="H36" s="12"/>
      <c r="I36" s="12"/>
    </row>
    <row r="37" spans="1:16" ht="30" x14ac:dyDescent="0.25">
      <c r="A37" s="12" t="s">
        <v>20</v>
      </c>
      <c r="B37" s="12">
        <v>7</v>
      </c>
      <c r="C37" s="13" t="s">
        <v>63</v>
      </c>
      <c r="D37" s="12" t="s">
        <v>21</v>
      </c>
      <c r="E37" s="14" t="s">
        <v>64</v>
      </c>
      <c r="F37" s="15" t="s">
        <v>28</v>
      </c>
      <c r="G37" s="16">
        <v>24.5</v>
      </c>
      <c r="H37" s="17">
        <v>0</v>
      </c>
      <c r="I37" s="17">
        <f>ROUND(G37*H37,P4)</f>
        <v>0</v>
      </c>
      <c r="O37" s="18">
        <f>I37*0.21</f>
        <v>0</v>
      </c>
      <c r="P37">
        <v>3</v>
      </c>
    </row>
    <row r="38" spans="1:16" x14ac:dyDescent="0.25">
      <c r="A38" s="12" t="s">
        <v>23</v>
      </c>
      <c r="B38" s="12"/>
      <c r="C38" s="12"/>
      <c r="D38" s="12"/>
      <c r="E38" s="14" t="s">
        <v>21</v>
      </c>
      <c r="F38" s="12"/>
      <c r="G38" s="12"/>
      <c r="H38" s="12"/>
      <c r="I38" s="12"/>
    </row>
    <row r="39" spans="1:16" x14ac:dyDescent="0.25">
      <c r="A39" s="12" t="s">
        <v>29</v>
      </c>
      <c r="B39" s="12"/>
      <c r="C39" s="12"/>
      <c r="D39" s="12"/>
      <c r="E39" s="19" t="s">
        <v>65</v>
      </c>
      <c r="F39" s="12"/>
      <c r="G39" s="12"/>
      <c r="H39" s="12"/>
      <c r="I39" s="12"/>
    </row>
    <row r="40" spans="1:16" x14ac:dyDescent="0.25">
      <c r="A40" s="12" t="s">
        <v>24</v>
      </c>
      <c r="B40" s="12"/>
      <c r="C40" s="12"/>
      <c r="D40" s="12"/>
      <c r="E40" s="14" t="s">
        <v>21</v>
      </c>
      <c r="F40" s="12"/>
      <c r="G40" s="12"/>
      <c r="H40" s="12"/>
      <c r="I40" s="12"/>
    </row>
    <row r="41" spans="1:16" x14ac:dyDescent="0.25">
      <c r="A41" s="9" t="s">
        <v>19</v>
      </c>
      <c r="B41" s="9"/>
      <c r="C41" s="10" t="s">
        <v>66</v>
      </c>
      <c r="D41" s="9"/>
      <c r="E41" s="9" t="s">
        <v>67</v>
      </c>
      <c r="F41" s="9"/>
      <c r="G41" s="9"/>
      <c r="H41" s="9"/>
      <c r="I41" s="11">
        <f>SUMIFS(I42:I74,A42:A74,"P")</f>
        <v>0</v>
      </c>
    </row>
    <row r="42" spans="1:16" x14ac:dyDescent="0.25">
      <c r="A42" s="12" t="s">
        <v>20</v>
      </c>
      <c r="B42" s="12">
        <v>8</v>
      </c>
      <c r="C42" s="13" t="s">
        <v>68</v>
      </c>
      <c r="D42" s="12" t="s">
        <v>21</v>
      </c>
      <c r="E42" s="14" t="s">
        <v>69</v>
      </c>
      <c r="F42" s="15" t="s">
        <v>28</v>
      </c>
      <c r="G42" s="16">
        <v>5.83</v>
      </c>
      <c r="H42" s="17">
        <v>0</v>
      </c>
      <c r="I42" s="17">
        <f>ROUND(G42*H42,P4)</f>
        <v>0</v>
      </c>
      <c r="O42" s="18">
        <f>I42*0.21</f>
        <v>0</v>
      </c>
      <c r="P42">
        <v>3</v>
      </c>
    </row>
    <row r="43" spans="1:16" x14ac:dyDescent="0.25">
      <c r="A43" s="12" t="s">
        <v>23</v>
      </c>
      <c r="B43" s="12"/>
      <c r="C43" s="12"/>
      <c r="D43" s="12"/>
      <c r="E43" s="14" t="s">
        <v>21</v>
      </c>
      <c r="F43" s="12"/>
      <c r="G43" s="12"/>
      <c r="H43" s="12"/>
      <c r="I43" s="12"/>
    </row>
    <row r="44" spans="1:16" x14ac:dyDescent="0.25">
      <c r="A44" s="12" t="s">
        <v>29</v>
      </c>
      <c r="B44" s="12"/>
      <c r="C44" s="12"/>
      <c r="D44" s="12"/>
      <c r="E44" s="19" t="s">
        <v>70</v>
      </c>
      <c r="F44" s="12"/>
      <c r="G44" s="12"/>
      <c r="H44" s="12"/>
      <c r="I44" s="12"/>
    </row>
    <row r="45" spans="1:16" x14ac:dyDescent="0.25">
      <c r="A45" s="12" t="s">
        <v>29</v>
      </c>
      <c r="B45" s="12"/>
      <c r="C45" s="12"/>
      <c r="D45" s="12"/>
      <c r="E45" s="19" t="s">
        <v>71</v>
      </c>
      <c r="F45" s="12"/>
      <c r="G45" s="12"/>
      <c r="H45" s="12"/>
      <c r="I45" s="12"/>
    </row>
    <row r="46" spans="1:16" x14ac:dyDescent="0.25">
      <c r="A46" s="12" t="s">
        <v>24</v>
      </c>
      <c r="B46" s="12"/>
      <c r="C46" s="12"/>
      <c r="D46" s="12"/>
      <c r="E46" s="14" t="s">
        <v>21</v>
      </c>
      <c r="F46" s="12"/>
      <c r="G46" s="12"/>
      <c r="H46" s="12"/>
      <c r="I46" s="12"/>
    </row>
    <row r="47" spans="1:16" x14ac:dyDescent="0.25">
      <c r="A47" s="12" t="s">
        <v>20</v>
      </c>
      <c r="B47" s="12">
        <v>9</v>
      </c>
      <c r="C47" s="13" t="s">
        <v>72</v>
      </c>
      <c r="D47" s="12" t="s">
        <v>21</v>
      </c>
      <c r="E47" s="14" t="s">
        <v>73</v>
      </c>
      <c r="F47" s="15" t="s">
        <v>28</v>
      </c>
      <c r="G47" s="16">
        <v>2.605</v>
      </c>
      <c r="H47" s="17">
        <v>0</v>
      </c>
      <c r="I47" s="17">
        <f>ROUND(G47*H47,P4)</f>
        <v>0</v>
      </c>
      <c r="O47" s="18">
        <f>I47*0.21</f>
        <v>0</v>
      </c>
      <c r="P47">
        <v>3</v>
      </c>
    </row>
    <row r="48" spans="1:16" x14ac:dyDescent="0.25">
      <c r="A48" s="12" t="s">
        <v>23</v>
      </c>
      <c r="B48" s="12"/>
      <c r="C48" s="12"/>
      <c r="D48" s="12"/>
      <c r="E48" s="14" t="s">
        <v>21</v>
      </c>
      <c r="F48" s="12"/>
      <c r="G48" s="12"/>
      <c r="H48" s="12"/>
      <c r="I48" s="12"/>
    </row>
    <row r="49" spans="1:16" x14ac:dyDescent="0.25">
      <c r="A49" s="12" t="s">
        <v>29</v>
      </c>
      <c r="B49" s="12"/>
      <c r="C49" s="12"/>
      <c r="D49" s="12"/>
      <c r="E49" s="19" t="s">
        <v>74</v>
      </c>
      <c r="F49" s="12"/>
      <c r="G49" s="12"/>
      <c r="H49" s="12"/>
      <c r="I49" s="12"/>
    </row>
    <row r="50" spans="1:16" x14ac:dyDescent="0.25">
      <c r="A50" s="12" t="s">
        <v>24</v>
      </c>
      <c r="B50" s="12"/>
      <c r="C50" s="12"/>
      <c r="D50" s="12"/>
      <c r="E50" s="14" t="s">
        <v>21</v>
      </c>
      <c r="F50" s="12"/>
      <c r="G50" s="12"/>
      <c r="H50" s="12"/>
      <c r="I50" s="12"/>
    </row>
    <row r="51" spans="1:16" x14ac:dyDescent="0.25">
      <c r="A51" s="12" t="s">
        <v>20</v>
      </c>
      <c r="B51" s="12">
        <v>10</v>
      </c>
      <c r="C51" s="13" t="s">
        <v>75</v>
      </c>
      <c r="D51" s="12" t="s">
        <v>21</v>
      </c>
      <c r="E51" s="14" t="s">
        <v>76</v>
      </c>
      <c r="F51" s="15" t="s">
        <v>30</v>
      </c>
      <c r="G51" s="16">
        <v>33</v>
      </c>
      <c r="H51" s="17">
        <v>0</v>
      </c>
      <c r="I51" s="17">
        <f>ROUND(G51*H51,P4)</f>
        <v>0</v>
      </c>
      <c r="O51" s="18">
        <f>I51*0.21</f>
        <v>0</v>
      </c>
      <c r="P51">
        <v>3</v>
      </c>
    </row>
    <row r="52" spans="1:16" x14ac:dyDescent="0.25">
      <c r="A52" s="12" t="s">
        <v>23</v>
      </c>
      <c r="B52" s="12"/>
      <c r="C52" s="12"/>
      <c r="D52" s="12"/>
      <c r="E52" s="14" t="s">
        <v>21</v>
      </c>
      <c r="F52" s="12"/>
      <c r="G52" s="12"/>
      <c r="H52" s="12"/>
      <c r="I52" s="12"/>
    </row>
    <row r="53" spans="1:16" x14ac:dyDescent="0.25">
      <c r="A53" s="12" t="s">
        <v>29</v>
      </c>
      <c r="B53" s="12"/>
      <c r="C53" s="12"/>
      <c r="D53" s="12"/>
      <c r="E53" s="19" t="s">
        <v>77</v>
      </c>
      <c r="F53" s="12"/>
      <c r="G53" s="12"/>
      <c r="H53" s="12"/>
      <c r="I53" s="12"/>
    </row>
    <row r="54" spans="1:16" x14ac:dyDescent="0.25">
      <c r="A54" s="12" t="s">
        <v>24</v>
      </c>
      <c r="B54" s="12"/>
      <c r="C54" s="12"/>
      <c r="D54" s="12"/>
      <c r="E54" s="14" t="s">
        <v>21</v>
      </c>
      <c r="F54" s="12"/>
      <c r="G54" s="12"/>
      <c r="H54" s="12"/>
      <c r="I54" s="12"/>
    </row>
    <row r="55" spans="1:16" x14ac:dyDescent="0.25">
      <c r="A55" s="12" t="s">
        <v>20</v>
      </c>
      <c r="B55" s="12">
        <v>11</v>
      </c>
      <c r="C55" s="13" t="s">
        <v>78</v>
      </c>
      <c r="D55" s="12" t="s">
        <v>21</v>
      </c>
      <c r="E55" s="14" t="s">
        <v>79</v>
      </c>
      <c r="F55" s="15" t="s">
        <v>30</v>
      </c>
      <c r="G55" s="16">
        <v>29</v>
      </c>
      <c r="H55" s="17">
        <v>0</v>
      </c>
      <c r="I55" s="17">
        <f>ROUND(G55*H55,P4)</f>
        <v>0</v>
      </c>
      <c r="O55" s="18">
        <f>I55*0.21</f>
        <v>0</v>
      </c>
      <c r="P55">
        <v>3</v>
      </c>
    </row>
    <row r="56" spans="1:16" x14ac:dyDescent="0.25">
      <c r="A56" s="12" t="s">
        <v>23</v>
      </c>
      <c r="B56" s="12"/>
      <c r="C56" s="12"/>
      <c r="D56" s="12"/>
      <c r="E56" s="14" t="s">
        <v>21</v>
      </c>
      <c r="F56" s="12"/>
      <c r="G56" s="12"/>
      <c r="H56" s="12"/>
      <c r="I56" s="12"/>
    </row>
    <row r="57" spans="1:16" x14ac:dyDescent="0.25">
      <c r="A57" s="12" t="s">
        <v>29</v>
      </c>
      <c r="B57" s="12"/>
      <c r="C57" s="12"/>
      <c r="D57" s="12"/>
      <c r="E57" s="19" t="s">
        <v>80</v>
      </c>
      <c r="F57" s="12"/>
      <c r="G57" s="12"/>
      <c r="H57" s="12"/>
      <c r="I57" s="12"/>
    </row>
    <row r="58" spans="1:16" x14ac:dyDescent="0.25">
      <c r="A58" s="12" t="s">
        <v>24</v>
      </c>
      <c r="B58" s="12"/>
      <c r="C58" s="12"/>
      <c r="D58" s="12"/>
      <c r="E58" s="14" t="s">
        <v>21</v>
      </c>
      <c r="F58" s="12"/>
      <c r="G58" s="12"/>
      <c r="H58" s="12"/>
      <c r="I58" s="12"/>
    </row>
    <row r="59" spans="1:16" x14ac:dyDescent="0.25">
      <c r="A59" s="12" t="s">
        <v>20</v>
      </c>
      <c r="B59" s="12">
        <v>12</v>
      </c>
      <c r="C59" s="13" t="s">
        <v>81</v>
      </c>
      <c r="D59" s="12" t="s">
        <v>21</v>
      </c>
      <c r="E59" s="14" t="s">
        <v>82</v>
      </c>
      <c r="F59" s="15" t="s">
        <v>30</v>
      </c>
      <c r="G59" s="16">
        <v>38</v>
      </c>
      <c r="H59" s="17">
        <v>0</v>
      </c>
      <c r="I59" s="17">
        <f>ROUND(G59*H59,P4)</f>
        <v>0</v>
      </c>
      <c r="O59" s="18">
        <f>I59*0.21</f>
        <v>0</v>
      </c>
      <c r="P59">
        <v>3</v>
      </c>
    </row>
    <row r="60" spans="1:16" x14ac:dyDescent="0.25">
      <c r="A60" s="12" t="s">
        <v>23</v>
      </c>
      <c r="B60" s="12"/>
      <c r="C60" s="12"/>
      <c r="D60" s="12"/>
      <c r="E60" s="14" t="s">
        <v>21</v>
      </c>
      <c r="F60" s="12"/>
      <c r="G60" s="12"/>
      <c r="H60" s="12"/>
      <c r="I60" s="12"/>
    </row>
    <row r="61" spans="1:16" x14ac:dyDescent="0.25">
      <c r="A61" s="12" t="s">
        <v>29</v>
      </c>
      <c r="B61" s="12"/>
      <c r="C61" s="12"/>
      <c r="D61" s="12"/>
      <c r="E61" s="19" t="s">
        <v>83</v>
      </c>
      <c r="F61" s="12"/>
      <c r="G61" s="12"/>
      <c r="H61" s="12"/>
      <c r="I61" s="12"/>
    </row>
    <row r="62" spans="1:16" x14ac:dyDescent="0.25">
      <c r="A62" s="12" t="s">
        <v>24</v>
      </c>
      <c r="B62" s="12"/>
      <c r="C62" s="12"/>
      <c r="D62" s="12"/>
      <c r="E62" s="14" t="s">
        <v>21</v>
      </c>
      <c r="F62" s="12"/>
      <c r="G62" s="12"/>
      <c r="H62" s="12"/>
      <c r="I62" s="12"/>
    </row>
    <row r="63" spans="1:16" x14ac:dyDescent="0.25">
      <c r="A63" s="12" t="s">
        <v>20</v>
      </c>
      <c r="B63" s="12">
        <v>13</v>
      </c>
      <c r="C63" s="13" t="s">
        <v>84</v>
      </c>
      <c r="D63" s="12" t="s">
        <v>21</v>
      </c>
      <c r="E63" s="14" t="s">
        <v>85</v>
      </c>
      <c r="F63" s="15" t="s">
        <v>25</v>
      </c>
      <c r="G63" s="16">
        <v>2</v>
      </c>
      <c r="H63" s="17">
        <v>0</v>
      </c>
      <c r="I63" s="17">
        <f>ROUND(G63*H63,P4)</f>
        <v>0</v>
      </c>
      <c r="O63" s="18">
        <f>I63*0.21</f>
        <v>0</v>
      </c>
      <c r="P63">
        <v>3</v>
      </c>
    </row>
    <row r="64" spans="1:16" x14ac:dyDescent="0.25">
      <c r="A64" s="12" t="s">
        <v>23</v>
      </c>
      <c r="B64" s="12"/>
      <c r="C64" s="12"/>
      <c r="D64" s="12"/>
      <c r="E64" s="14" t="s">
        <v>21</v>
      </c>
      <c r="F64" s="12"/>
      <c r="G64" s="12"/>
      <c r="H64" s="12"/>
      <c r="I64" s="12"/>
    </row>
    <row r="65" spans="1:16" x14ac:dyDescent="0.25">
      <c r="A65" s="12" t="s">
        <v>29</v>
      </c>
      <c r="B65" s="12"/>
      <c r="C65" s="12"/>
      <c r="D65" s="12"/>
      <c r="E65" s="19" t="s">
        <v>34</v>
      </c>
      <c r="F65" s="12"/>
      <c r="G65" s="12"/>
      <c r="H65" s="12"/>
      <c r="I65" s="12"/>
    </row>
    <row r="66" spans="1:16" x14ac:dyDescent="0.25">
      <c r="A66" s="12" t="s">
        <v>24</v>
      </c>
      <c r="B66" s="12"/>
      <c r="C66" s="12"/>
      <c r="D66" s="12"/>
      <c r="E66" s="14" t="s">
        <v>21</v>
      </c>
      <c r="F66" s="12"/>
      <c r="G66" s="12"/>
      <c r="H66" s="12"/>
      <c r="I66" s="12"/>
    </row>
    <row r="67" spans="1:16" x14ac:dyDescent="0.25">
      <c r="A67" s="12" t="s">
        <v>20</v>
      </c>
      <c r="B67" s="12">
        <v>14</v>
      </c>
      <c r="C67" s="13" t="s">
        <v>86</v>
      </c>
      <c r="D67" s="12" t="s">
        <v>21</v>
      </c>
      <c r="E67" s="14" t="s">
        <v>87</v>
      </c>
      <c r="F67" s="15" t="s">
        <v>25</v>
      </c>
      <c r="G67" s="16">
        <v>1</v>
      </c>
      <c r="H67" s="17">
        <v>0</v>
      </c>
      <c r="I67" s="17">
        <f>ROUND(G67*H67,P4)</f>
        <v>0</v>
      </c>
      <c r="O67" s="18">
        <f>I67*0.21</f>
        <v>0</v>
      </c>
      <c r="P67">
        <v>3</v>
      </c>
    </row>
    <row r="68" spans="1:16" x14ac:dyDescent="0.25">
      <c r="A68" s="12" t="s">
        <v>23</v>
      </c>
      <c r="B68" s="12"/>
      <c r="C68" s="12"/>
      <c r="D68" s="12"/>
      <c r="E68" s="14" t="s">
        <v>21</v>
      </c>
      <c r="F68" s="12"/>
      <c r="G68" s="12"/>
      <c r="H68" s="12"/>
      <c r="I68" s="12"/>
    </row>
    <row r="69" spans="1:16" x14ac:dyDescent="0.25">
      <c r="A69" s="12" t="s">
        <v>29</v>
      </c>
      <c r="B69" s="12"/>
      <c r="C69" s="12"/>
      <c r="D69" s="12"/>
      <c r="E69" s="19" t="s">
        <v>33</v>
      </c>
      <c r="F69" s="12"/>
      <c r="G69" s="12"/>
      <c r="H69" s="12"/>
      <c r="I69" s="12"/>
    </row>
    <row r="70" spans="1:16" x14ac:dyDescent="0.25">
      <c r="A70" s="12" t="s">
        <v>24</v>
      </c>
      <c r="B70" s="12"/>
      <c r="C70" s="12"/>
      <c r="D70" s="12"/>
      <c r="E70" s="14" t="s">
        <v>21</v>
      </c>
      <c r="F70" s="12"/>
      <c r="G70" s="12"/>
      <c r="H70" s="12"/>
      <c r="I70" s="12"/>
    </row>
    <row r="71" spans="1:16" x14ac:dyDescent="0.25">
      <c r="A71" s="12" t="s">
        <v>20</v>
      </c>
      <c r="B71" s="12">
        <v>15</v>
      </c>
      <c r="C71" s="13" t="s">
        <v>88</v>
      </c>
      <c r="D71" s="12" t="s">
        <v>21</v>
      </c>
      <c r="E71" s="14" t="s">
        <v>89</v>
      </c>
      <c r="F71" s="15" t="s">
        <v>28</v>
      </c>
      <c r="G71" s="16">
        <v>0.95699999999999996</v>
      </c>
      <c r="H71" s="17">
        <v>0</v>
      </c>
      <c r="I71" s="17">
        <f>ROUND(G71*H71,P4)</f>
        <v>0</v>
      </c>
      <c r="O71" s="18">
        <f>I71*0.21</f>
        <v>0</v>
      </c>
      <c r="P71">
        <v>3</v>
      </c>
    </row>
    <row r="72" spans="1:16" x14ac:dyDescent="0.25">
      <c r="A72" s="12" t="s">
        <v>23</v>
      </c>
      <c r="B72" s="12"/>
      <c r="C72" s="12"/>
      <c r="D72" s="12"/>
      <c r="E72" s="14" t="s">
        <v>21</v>
      </c>
      <c r="F72" s="12"/>
      <c r="G72" s="12"/>
      <c r="H72" s="12"/>
      <c r="I72" s="12"/>
    </row>
    <row r="73" spans="1:16" x14ac:dyDescent="0.25">
      <c r="A73" s="12" t="s">
        <v>29</v>
      </c>
      <c r="B73" s="12"/>
      <c r="C73" s="12"/>
      <c r="D73" s="12"/>
      <c r="E73" s="19" t="s">
        <v>90</v>
      </c>
      <c r="F73" s="12"/>
      <c r="G73" s="12"/>
      <c r="H73" s="12"/>
      <c r="I73" s="12"/>
    </row>
    <row r="74" spans="1:16" x14ac:dyDescent="0.25">
      <c r="A74" s="12" t="s">
        <v>24</v>
      </c>
      <c r="B74" s="12"/>
      <c r="C74" s="12"/>
      <c r="D74" s="12"/>
      <c r="E74" s="14" t="s">
        <v>21</v>
      </c>
      <c r="F74" s="12"/>
      <c r="G74" s="12"/>
      <c r="H74" s="12"/>
      <c r="I74" s="12"/>
    </row>
    <row r="75" spans="1:16" x14ac:dyDescent="0.25">
      <c r="A75" s="9" t="s">
        <v>19</v>
      </c>
      <c r="B75" s="9"/>
      <c r="C75" s="10" t="s">
        <v>91</v>
      </c>
      <c r="D75" s="9"/>
      <c r="E75" s="9" t="s">
        <v>92</v>
      </c>
      <c r="F75" s="9"/>
      <c r="G75" s="9"/>
      <c r="H75" s="9"/>
      <c r="I75" s="11">
        <f>SUMIFS(I76:I104,A76:A104,"P")</f>
        <v>0</v>
      </c>
    </row>
    <row r="76" spans="1:16" x14ac:dyDescent="0.25">
      <c r="A76" s="12" t="s">
        <v>20</v>
      </c>
      <c r="B76" s="12">
        <v>16</v>
      </c>
      <c r="C76" s="13" t="s">
        <v>93</v>
      </c>
      <c r="D76" s="12" t="s">
        <v>21</v>
      </c>
      <c r="E76" s="14" t="s">
        <v>94</v>
      </c>
      <c r="F76" s="15" t="s">
        <v>28</v>
      </c>
      <c r="G76" s="16">
        <v>34.4</v>
      </c>
      <c r="H76" s="17">
        <v>0</v>
      </c>
      <c r="I76" s="17">
        <f>ROUND(G76*H76,P4)</f>
        <v>0</v>
      </c>
      <c r="O76" s="18">
        <f>I76*0.21</f>
        <v>0</v>
      </c>
      <c r="P76">
        <v>3</v>
      </c>
    </row>
    <row r="77" spans="1:16" x14ac:dyDescent="0.25">
      <c r="A77" s="12" t="s">
        <v>23</v>
      </c>
      <c r="B77" s="12"/>
      <c r="C77" s="12"/>
      <c r="D77" s="12"/>
      <c r="E77" s="14" t="s">
        <v>21</v>
      </c>
      <c r="F77" s="12"/>
      <c r="G77" s="12"/>
      <c r="H77" s="12"/>
      <c r="I77" s="12"/>
    </row>
    <row r="78" spans="1:16" x14ac:dyDescent="0.25">
      <c r="A78" s="12" t="s">
        <v>29</v>
      </c>
      <c r="B78" s="12"/>
      <c r="C78" s="12"/>
      <c r="D78" s="12"/>
      <c r="E78" s="19" t="s">
        <v>95</v>
      </c>
      <c r="F78" s="12"/>
      <c r="G78" s="12"/>
      <c r="H78" s="12"/>
      <c r="I78" s="12"/>
    </row>
    <row r="79" spans="1:16" x14ac:dyDescent="0.25">
      <c r="A79" s="12" t="s">
        <v>24</v>
      </c>
      <c r="B79" s="12"/>
      <c r="C79" s="12"/>
      <c r="D79" s="12"/>
      <c r="E79" s="14" t="s">
        <v>21</v>
      </c>
      <c r="F79" s="12"/>
      <c r="G79" s="12"/>
      <c r="H79" s="12"/>
      <c r="I79" s="12"/>
    </row>
    <row r="80" spans="1:16" x14ac:dyDescent="0.25">
      <c r="A80" s="12" t="s">
        <v>20</v>
      </c>
      <c r="B80" s="12">
        <v>17</v>
      </c>
      <c r="C80" s="13" t="s">
        <v>96</v>
      </c>
      <c r="D80" s="12" t="s">
        <v>21</v>
      </c>
      <c r="E80" s="14" t="s">
        <v>97</v>
      </c>
      <c r="F80" s="15" t="s">
        <v>28</v>
      </c>
      <c r="G80" s="16">
        <v>4</v>
      </c>
      <c r="H80" s="17">
        <v>0</v>
      </c>
      <c r="I80" s="17">
        <f>ROUND(G80*H80,P4)</f>
        <v>0</v>
      </c>
      <c r="O80" s="18">
        <f>I80*0.21</f>
        <v>0</v>
      </c>
      <c r="P80">
        <v>3</v>
      </c>
    </row>
    <row r="81" spans="1:16" x14ac:dyDescent="0.25">
      <c r="A81" s="12" t="s">
        <v>23</v>
      </c>
      <c r="B81" s="12"/>
      <c r="C81" s="12"/>
      <c r="D81" s="12"/>
      <c r="E81" s="14" t="s">
        <v>21</v>
      </c>
      <c r="F81" s="12"/>
      <c r="G81" s="12"/>
      <c r="H81" s="12"/>
      <c r="I81" s="12"/>
    </row>
    <row r="82" spans="1:16" x14ac:dyDescent="0.25">
      <c r="A82" s="12" t="s">
        <v>29</v>
      </c>
      <c r="B82" s="12"/>
      <c r="C82" s="12"/>
      <c r="D82" s="12"/>
      <c r="E82" s="19" t="s">
        <v>98</v>
      </c>
      <c r="F82" s="12"/>
      <c r="G82" s="12"/>
      <c r="H82" s="12"/>
      <c r="I82" s="12"/>
    </row>
    <row r="83" spans="1:16" x14ac:dyDescent="0.25">
      <c r="A83" s="12" t="s">
        <v>24</v>
      </c>
      <c r="B83" s="12"/>
      <c r="C83" s="12"/>
      <c r="D83" s="12"/>
      <c r="E83" s="14" t="s">
        <v>21</v>
      </c>
      <c r="F83" s="12"/>
      <c r="G83" s="12"/>
      <c r="H83" s="12"/>
      <c r="I83" s="12"/>
    </row>
    <row r="84" spans="1:16" ht="30" x14ac:dyDescent="0.25">
      <c r="A84" s="12" t="s">
        <v>20</v>
      </c>
      <c r="B84" s="12">
        <v>18</v>
      </c>
      <c r="C84" s="13" t="s">
        <v>99</v>
      </c>
      <c r="D84" s="12" t="s">
        <v>21</v>
      </c>
      <c r="E84" s="14" t="s">
        <v>100</v>
      </c>
      <c r="F84" s="15" t="s">
        <v>25</v>
      </c>
      <c r="G84" s="16">
        <v>1</v>
      </c>
      <c r="H84" s="17">
        <v>0</v>
      </c>
      <c r="I84" s="17">
        <f>ROUND(G84*H84,P4)</f>
        <v>0</v>
      </c>
      <c r="O84" s="18">
        <f>I84*0.21</f>
        <v>0</v>
      </c>
      <c r="P84">
        <v>3</v>
      </c>
    </row>
    <row r="85" spans="1:16" x14ac:dyDescent="0.25">
      <c r="A85" s="12" t="s">
        <v>23</v>
      </c>
      <c r="B85" s="12"/>
      <c r="C85" s="12"/>
      <c r="D85" s="12"/>
      <c r="E85" s="14" t="s">
        <v>21</v>
      </c>
      <c r="F85" s="12"/>
      <c r="G85" s="12"/>
      <c r="H85" s="12"/>
      <c r="I85" s="12"/>
    </row>
    <row r="86" spans="1:16" x14ac:dyDescent="0.25">
      <c r="A86" s="12" t="s">
        <v>29</v>
      </c>
      <c r="B86" s="12"/>
      <c r="C86" s="12"/>
      <c r="D86" s="12"/>
      <c r="E86" s="19" t="s">
        <v>33</v>
      </c>
      <c r="F86" s="12"/>
      <c r="G86" s="12"/>
      <c r="H86" s="12"/>
      <c r="I86" s="12"/>
    </row>
    <row r="87" spans="1:16" x14ac:dyDescent="0.25">
      <c r="A87" s="12" t="s">
        <v>24</v>
      </c>
      <c r="B87" s="12"/>
      <c r="C87" s="12"/>
      <c r="D87" s="12"/>
      <c r="E87" s="14" t="s">
        <v>21</v>
      </c>
      <c r="F87" s="12"/>
      <c r="G87" s="12"/>
      <c r="H87" s="12"/>
      <c r="I87" s="12"/>
    </row>
    <row r="88" spans="1:16" x14ac:dyDescent="0.25">
      <c r="A88" s="12" t="s">
        <v>20</v>
      </c>
      <c r="B88" s="12">
        <v>19</v>
      </c>
      <c r="C88" s="13" t="s">
        <v>37</v>
      </c>
      <c r="D88" s="12" t="s">
        <v>21</v>
      </c>
      <c r="E88" s="14" t="s">
        <v>38</v>
      </c>
      <c r="F88" s="15" t="s">
        <v>25</v>
      </c>
      <c r="G88" s="16">
        <v>2</v>
      </c>
      <c r="H88" s="17">
        <v>0</v>
      </c>
      <c r="I88" s="17">
        <f>ROUND(G88*H88,P4)</f>
        <v>0</v>
      </c>
      <c r="O88" s="18">
        <f>I88*0.21</f>
        <v>0</v>
      </c>
      <c r="P88">
        <v>3</v>
      </c>
    </row>
    <row r="89" spans="1:16" x14ac:dyDescent="0.25">
      <c r="A89" s="12" t="s">
        <v>23</v>
      </c>
      <c r="B89" s="12"/>
      <c r="C89" s="12"/>
      <c r="D89" s="12"/>
      <c r="E89" s="14" t="s">
        <v>21</v>
      </c>
      <c r="F89" s="12"/>
      <c r="G89" s="12"/>
      <c r="H89" s="12"/>
      <c r="I89" s="12"/>
    </row>
    <row r="90" spans="1:16" x14ac:dyDescent="0.25">
      <c r="A90" s="12" t="s">
        <v>29</v>
      </c>
      <c r="B90" s="12"/>
      <c r="C90" s="12"/>
      <c r="D90" s="12"/>
      <c r="E90" s="19" t="s">
        <v>34</v>
      </c>
      <c r="F90" s="12"/>
      <c r="G90" s="12"/>
      <c r="H90" s="12"/>
      <c r="I90" s="12"/>
    </row>
    <row r="91" spans="1:16" x14ac:dyDescent="0.25">
      <c r="A91" s="12" t="s">
        <v>24</v>
      </c>
      <c r="B91" s="12"/>
      <c r="C91" s="12"/>
      <c r="D91" s="12"/>
      <c r="E91" s="14" t="s">
        <v>21</v>
      </c>
      <c r="F91" s="12"/>
      <c r="G91" s="12"/>
      <c r="H91" s="12"/>
      <c r="I91" s="12"/>
    </row>
    <row r="92" spans="1:16" ht="45" x14ac:dyDescent="0.25">
      <c r="A92" s="12" t="s">
        <v>20</v>
      </c>
      <c r="B92" s="12">
        <v>20</v>
      </c>
      <c r="C92" s="13" t="s">
        <v>101</v>
      </c>
      <c r="D92" s="12" t="s">
        <v>21</v>
      </c>
      <c r="E92" s="14" t="s">
        <v>102</v>
      </c>
      <c r="F92" s="15" t="s">
        <v>30</v>
      </c>
      <c r="G92" s="16">
        <v>5</v>
      </c>
      <c r="H92" s="17">
        <v>0</v>
      </c>
      <c r="I92" s="17">
        <f>ROUND(G92*H92,P4)</f>
        <v>0</v>
      </c>
      <c r="O92" s="18">
        <f>I92*0.21</f>
        <v>0</v>
      </c>
      <c r="P92">
        <v>3</v>
      </c>
    </row>
    <row r="93" spans="1:16" x14ac:dyDescent="0.25">
      <c r="A93" s="12" t="s">
        <v>23</v>
      </c>
      <c r="B93" s="12"/>
      <c r="C93" s="12"/>
      <c r="D93" s="12"/>
      <c r="E93" s="14" t="s">
        <v>21</v>
      </c>
      <c r="F93" s="12"/>
      <c r="G93" s="12"/>
      <c r="H93" s="12"/>
      <c r="I93" s="12"/>
    </row>
    <row r="94" spans="1:16" x14ac:dyDescent="0.25">
      <c r="A94" s="12" t="s">
        <v>29</v>
      </c>
      <c r="B94" s="12"/>
      <c r="C94" s="12"/>
      <c r="D94" s="12"/>
      <c r="E94" s="19" t="s">
        <v>32</v>
      </c>
      <c r="F94" s="12"/>
      <c r="G94" s="12"/>
      <c r="H94" s="12"/>
      <c r="I94" s="12"/>
    </row>
    <row r="95" spans="1:16" x14ac:dyDescent="0.25">
      <c r="A95" s="12" t="s">
        <v>24</v>
      </c>
      <c r="B95" s="12"/>
      <c r="C95" s="12"/>
      <c r="D95" s="12"/>
      <c r="E95" s="14" t="s">
        <v>21</v>
      </c>
      <c r="F95" s="12"/>
      <c r="G95" s="12"/>
      <c r="H95" s="12"/>
      <c r="I95" s="12"/>
    </row>
    <row r="96" spans="1:16" x14ac:dyDescent="0.25">
      <c r="A96" s="12" t="s">
        <v>20</v>
      </c>
      <c r="B96" s="12">
        <v>21</v>
      </c>
      <c r="C96" s="13" t="s">
        <v>103</v>
      </c>
      <c r="D96" s="12" t="s">
        <v>21</v>
      </c>
      <c r="E96" s="14" t="s">
        <v>104</v>
      </c>
      <c r="F96" s="15" t="s">
        <v>30</v>
      </c>
      <c r="G96" s="16">
        <v>43</v>
      </c>
      <c r="H96" s="17">
        <v>0</v>
      </c>
      <c r="I96" s="17">
        <f>ROUND(G96*H96,P4)</f>
        <v>0</v>
      </c>
      <c r="O96" s="18">
        <f>I96*0.21</f>
        <v>0</v>
      </c>
      <c r="P96">
        <v>3</v>
      </c>
    </row>
    <row r="97" spans="1:16" x14ac:dyDescent="0.25">
      <c r="A97" s="12" t="s">
        <v>23</v>
      </c>
      <c r="B97" s="12"/>
      <c r="C97" s="12"/>
      <c r="D97" s="12"/>
      <c r="E97" s="14" t="s">
        <v>21</v>
      </c>
      <c r="F97" s="12"/>
      <c r="G97" s="12"/>
      <c r="H97" s="12"/>
      <c r="I97" s="12"/>
    </row>
    <row r="98" spans="1:16" x14ac:dyDescent="0.25">
      <c r="A98" s="12" t="s">
        <v>29</v>
      </c>
      <c r="B98" s="12"/>
      <c r="C98" s="12"/>
      <c r="D98" s="12"/>
      <c r="E98" s="19" t="s">
        <v>105</v>
      </c>
      <c r="F98" s="12"/>
      <c r="G98" s="12"/>
      <c r="H98" s="12"/>
      <c r="I98" s="12"/>
    </row>
    <row r="99" spans="1:16" x14ac:dyDescent="0.25">
      <c r="A99" s="12" t="s">
        <v>29</v>
      </c>
      <c r="B99" s="12"/>
      <c r="C99" s="12"/>
      <c r="D99" s="12"/>
      <c r="E99" s="19" t="s">
        <v>106</v>
      </c>
      <c r="F99" s="12"/>
      <c r="G99" s="12"/>
      <c r="H99" s="12"/>
      <c r="I99" s="12"/>
    </row>
    <row r="100" spans="1:16" x14ac:dyDescent="0.25">
      <c r="A100" s="12" t="s">
        <v>24</v>
      </c>
      <c r="B100" s="12"/>
      <c r="C100" s="12"/>
      <c r="D100" s="12"/>
      <c r="E100" s="14" t="s">
        <v>21</v>
      </c>
      <c r="F100" s="12"/>
      <c r="G100" s="12"/>
      <c r="H100" s="12"/>
      <c r="I100" s="12"/>
    </row>
    <row r="101" spans="1:16" ht="30" x14ac:dyDescent="0.25">
      <c r="A101" s="12" t="s">
        <v>20</v>
      </c>
      <c r="B101" s="12">
        <v>22</v>
      </c>
      <c r="C101" s="13" t="s">
        <v>107</v>
      </c>
      <c r="D101" s="12" t="s">
        <v>21</v>
      </c>
      <c r="E101" s="14" t="s">
        <v>108</v>
      </c>
      <c r="F101" s="15" t="s">
        <v>39</v>
      </c>
      <c r="G101" s="16">
        <v>442.32</v>
      </c>
      <c r="H101" s="17">
        <v>0</v>
      </c>
      <c r="I101" s="17">
        <f>ROUND(G101*H101,P4)</f>
        <v>0</v>
      </c>
      <c r="O101" s="18">
        <f>I101*0.21</f>
        <v>0</v>
      </c>
      <c r="P101">
        <v>3</v>
      </c>
    </row>
    <row r="102" spans="1:16" x14ac:dyDescent="0.25">
      <c r="A102" s="12" t="s">
        <v>23</v>
      </c>
      <c r="B102" s="12"/>
      <c r="C102" s="12"/>
      <c r="D102" s="12"/>
      <c r="E102" s="14" t="s">
        <v>21</v>
      </c>
      <c r="F102" s="12"/>
      <c r="G102" s="12"/>
      <c r="H102" s="12"/>
      <c r="I102" s="12"/>
    </row>
    <row r="103" spans="1:16" x14ac:dyDescent="0.25">
      <c r="A103" s="12" t="s">
        <v>29</v>
      </c>
      <c r="B103" s="12"/>
      <c r="C103" s="12"/>
      <c r="D103" s="12"/>
      <c r="E103" s="19" t="s">
        <v>109</v>
      </c>
      <c r="F103" s="12"/>
      <c r="G103" s="12"/>
      <c r="H103" s="12"/>
      <c r="I103" s="12"/>
    </row>
    <row r="104" spans="1:16" x14ac:dyDescent="0.25">
      <c r="A104" s="12" t="s">
        <v>24</v>
      </c>
      <c r="B104" s="12"/>
      <c r="C104" s="12"/>
      <c r="D104" s="12"/>
      <c r="E104" s="14" t="s">
        <v>21</v>
      </c>
      <c r="F104" s="12"/>
      <c r="G104" s="12"/>
      <c r="H104" s="12"/>
      <c r="I104" s="12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11-11-01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Brhel</dc:creator>
  <cp:lastModifiedBy>Srovnal Otakar, Ing.</cp:lastModifiedBy>
  <dcterms:created xsi:type="dcterms:W3CDTF">2022-10-31T09:57:00Z</dcterms:created>
  <dcterms:modified xsi:type="dcterms:W3CDTF">2023-04-19T05:14:48Z</dcterms:modified>
</cp:coreProperties>
</file>